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8_{13ED3EF6-0348-4587-92A3-3F4D72A1BB21}" xr6:coauthVersionLast="47" xr6:coauthVersionMax="47" xr10:uidLastSave="{00000000-0000-0000-0000-000000000000}"/>
  <bookViews>
    <workbookView xWindow="240" yWindow="15" windowWidth="16095" windowHeight="9660" activeTab="1" xr2:uid="{00000000-000D-0000-FFFF-FFFF00000000}"/>
  </bookViews>
  <sheets>
    <sheet name="Cover" sheetId="1" r:id="rId1"/>
    <sheet name="PIF" sheetId="2" r:id="rId2"/>
    <sheet name="Data Dictionary" sheetId="3" r:id="rId3"/>
    <sheet name="Data Disclaimer" sheetId="4" r:id="rId4"/>
    <sheet name="Report Description" sheetId="5" r:id="rId5"/>
  </sheets>
  <definedNames>
    <definedName name="_xlnm._FilterDatabase" localSheetId="1" hidden="1">PIF!$A$1:$Q$55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7" i="2" l="1"/>
  <c r="Q57" i="2"/>
  <c r="P57" i="2"/>
  <c r="R56" i="2"/>
  <c r="Q56" i="2"/>
  <c r="P56" i="2"/>
  <c r="R55" i="2"/>
  <c r="Q55" i="2"/>
  <c r="P55" i="2"/>
  <c r="R54" i="2"/>
  <c r="Q54" i="2"/>
  <c r="P54" i="2"/>
  <c r="R53" i="2"/>
  <c r="Q53" i="2"/>
  <c r="P53" i="2"/>
  <c r="R52" i="2"/>
  <c r="Q52" i="2"/>
  <c r="P52" i="2"/>
  <c r="R51" i="2"/>
  <c r="Q51" i="2"/>
  <c r="P51" i="2"/>
  <c r="R50" i="2"/>
  <c r="Q50" i="2"/>
  <c r="P50" i="2"/>
  <c r="R49" i="2"/>
  <c r="Q49" i="2"/>
  <c r="P49" i="2"/>
  <c r="R48" i="2"/>
  <c r="Q48" i="2"/>
  <c r="P48" i="2"/>
  <c r="R47" i="2"/>
  <c r="Q47" i="2"/>
  <c r="P47" i="2"/>
  <c r="R46" i="2"/>
  <c r="Q46" i="2"/>
  <c r="P46" i="2"/>
  <c r="R45" i="2"/>
  <c r="Q45" i="2"/>
  <c r="P45" i="2"/>
  <c r="R44" i="2"/>
  <c r="Q44" i="2"/>
  <c r="P44" i="2"/>
  <c r="R43" i="2"/>
  <c r="Q43" i="2"/>
  <c r="P43" i="2"/>
  <c r="R42" i="2"/>
  <c r="Q42" i="2"/>
  <c r="P42" i="2"/>
  <c r="R41" i="2"/>
  <c r="Q41" i="2"/>
  <c r="P41" i="2"/>
  <c r="R40" i="2"/>
  <c r="Q40" i="2"/>
  <c r="P40" i="2"/>
  <c r="R39" i="2"/>
  <c r="Q39" i="2"/>
  <c r="P39" i="2"/>
  <c r="R38" i="2"/>
  <c r="Q38" i="2"/>
  <c r="P38" i="2"/>
  <c r="R37" i="2"/>
  <c r="Q37" i="2"/>
  <c r="P37" i="2"/>
  <c r="R36" i="2"/>
  <c r="Q36" i="2"/>
  <c r="P36" i="2"/>
  <c r="R35" i="2"/>
  <c r="Q35" i="2"/>
  <c r="P35" i="2"/>
  <c r="R34" i="2"/>
  <c r="Q34" i="2"/>
  <c r="P34" i="2"/>
  <c r="R33" i="2"/>
  <c r="Q33" i="2"/>
  <c r="P33" i="2"/>
  <c r="R32" i="2"/>
  <c r="Q32" i="2"/>
  <c r="P32" i="2"/>
  <c r="R31" i="2"/>
  <c r="Q31" i="2"/>
  <c r="P31" i="2"/>
  <c r="R30" i="2"/>
  <c r="Q30" i="2"/>
  <c r="P30" i="2"/>
  <c r="R29" i="2"/>
  <c r="Q29" i="2"/>
  <c r="P29" i="2"/>
  <c r="R28" i="2"/>
  <c r="Q28" i="2"/>
  <c r="P28" i="2"/>
  <c r="R27" i="2"/>
  <c r="Q27" i="2"/>
  <c r="P27" i="2"/>
  <c r="R26" i="2"/>
  <c r="Q26" i="2"/>
  <c r="P26" i="2"/>
  <c r="R25" i="2"/>
  <c r="Q25" i="2"/>
  <c r="P25" i="2"/>
  <c r="R24" i="2"/>
  <c r="Q24" i="2"/>
  <c r="P24" i="2"/>
  <c r="R23" i="2"/>
  <c r="Q23" i="2"/>
  <c r="P23" i="2"/>
  <c r="R22" i="2"/>
  <c r="Q22" i="2"/>
  <c r="P22" i="2"/>
  <c r="R21" i="2"/>
  <c r="Q21" i="2"/>
  <c r="P21" i="2"/>
  <c r="R20" i="2"/>
  <c r="Q20" i="2"/>
  <c r="P20" i="2"/>
  <c r="R19" i="2"/>
  <c r="Q19" i="2"/>
  <c r="P19" i="2"/>
  <c r="R18" i="2"/>
  <c r="Q18" i="2"/>
  <c r="P18" i="2"/>
  <c r="R17" i="2"/>
  <c r="Q17" i="2"/>
  <c r="P17" i="2"/>
  <c r="R16" i="2"/>
  <c r="Q16" i="2"/>
  <c r="P16" i="2"/>
  <c r="R15" i="2"/>
  <c r="Q15" i="2"/>
  <c r="P15" i="2"/>
  <c r="R14" i="2"/>
  <c r="Q14" i="2"/>
  <c r="P14" i="2"/>
  <c r="R13" i="2"/>
  <c r="Q13" i="2"/>
  <c r="P13" i="2"/>
  <c r="R12" i="2"/>
  <c r="Q12" i="2"/>
  <c r="P12" i="2"/>
  <c r="R11" i="2"/>
  <c r="Q11" i="2"/>
  <c r="P11" i="2"/>
  <c r="R10" i="2"/>
  <c r="Q10" i="2"/>
  <c r="P10" i="2"/>
  <c r="R9" i="2"/>
  <c r="Q9" i="2"/>
  <c r="P9" i="2"/>
  <c r="R8" i="2"/>
  <c r="Q8" i="2"/>
  <c r="P8" i="2"/>
  <c r="R7" i="2"/>
  <c r="Q7" i="2"/>
  <c r="P7" i="2"/>
  <c r="R6" i="2"/>
  <c r="Q6" i="2"/>
  <c r="P6" i="2"/>
  <c r="R5" i="2"/>
  <c r="Q5" i="2"/>
  <c r="P5" i="2"/>
  <c r="R4" i="2"/>
  <c r="Q4" i="2"/>
  <c r="P4" i="2"/>
  <c r="R3" i="2"/>
  <c r="Q3" i="2"/>
  <c r="P3" i="2"/>
  <c r="P2" i="2"/>
  <c r="N2" i="2"/>
  <c r="M2" i="2"/>
  <c r="L2" i="2"/>
  <c r="K2" i="2"/>
  <c r="J2" i="2"/>
  <c r="I2" i="2"/>
  <c r="H2" i="2"/>
  <c r="G2" i="2"/>
  <c r="F2" i="2"/>
  <c r="E2" i="2"/>
  <c r="D2" i="2"/>
  <c r="C2" i="2"/>
  <c r="B2" i="2"/>
  <c r="R2" i="2" s="1"/>
  <c r="Q2" i="2" l="1"/>
</calcChain>
</file>

<file path=xl/sharedStrings.xml><?xml version="1.0" encoding="utf-8"?>
<sst xmlns="http://schemas.openxmlformats.org/spreadsheetml/2006/main" count="106" uniqueCount="102">
  <si>
    <t>Policies In Force (PIF) History:</t>
  </si>
  <si>
    <t>Rolling 12 Months</t>
  </si>
  <si>
    <t>Data as of: 09/30/2026</t>
  </si>
  <si>
    <t>Filtered by:</t>
  </si>
  <si>
    <t>State: All</t>
  </si>
  <si>
    <t>County: All</t>
  </si>
  <si>
    <t>Community Name &amp; Number: All</t>
  </si>
  <si>
    <t>Report Description</t>
  </si>
  <si>
    <t xml:space="preserve">This report is the replacement of the legacy report: “PIF: Rolling 12 Months”. </t>
  </si>
  <si>
    <t xml:space="preserve">This report provides the Policies-In-Force totals from the current Calendar Month/Year back to the previous year and Growth (with percentage) of policy totals compared to the previous year. </t>
  </si>
  <si>
    <t>State</t>
  </si>
  <si>
    <t>Sep-25</t>
  </si>
  <si>
    <t>Oct-25</t>
  </si>
  <si>
    <t>Nov-25</t>
  </si>
  <si>
    <t>Dec-25</t>
  </si>
  <si>
    <t>Jan-26</t>
  </si>
  <si>
    <t>Feb-26</t>
  </si>
  <si>
    <t>Mar-26</t>
  </si>
  <si>
    <t>Apr-26</t>
  </si>
  <si>
    <t>May-26</t>
  </si>
  <si>
    <t>Jun-26</t>
  </si>
  <si>
    <t>Jul-26</t>
  </si>
  <si>
    <t>Aug-26</t>
  </si>
  <si>
    <t>Sep-26</t>
  </si>
  <si>
    <t>PIF Growth</t>
  </si>
  <si>
    <t>PIF % Growth</t>
  </si>
  <si>
    <t>TOTAL</t>
  </si>
  <si>
    <t>ALABAMA</t>
  </si>
  <si>
    <t>ALASKA</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</si>
  <si>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</si>
  <si>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</si>
  <si>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</si>
  <si>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</si>
  <si>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</si>
  <si>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</si>
  <si>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</si>
  <si>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</si>
  <si>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</si>
  <si>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</si>
  <si>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</si>
  <si>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</si>
  <si>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</si>
  <si>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</si>
  <si>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</si>
  <si>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</si>
  <si>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</si>
  <si>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</si>
  <si>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</si>
  <si>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</si>
  <si>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</si>
  <si>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</si>
  <si>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</si>
  <si>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</si>
  <si>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</si>
  <si>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</si>
  <si>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 MARIANA ISLAND</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</si>
  <si>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</si>
  <si>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</si>
  <si>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</si>
  <si>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</si>
  <si>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</si>
  <si>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</si>
  <si>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</si>
  <si>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</si>
  <si>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</si>
  <si>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</si>
  <si>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</si>
  <si>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</si>
  <si>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</si>
  <si>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</si>
  <si>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</si>
  <si>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</si>
  <si>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</si>
  <si>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</si>
  <si>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</si>
  <si>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</si>
  <si>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</si>
  <si>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</si>
  <si>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</si>
  <si>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</si>
  <si>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</si>
  <si>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</si>
  <si>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Description</t>
  </si>
  <si>
    <t>Definition</t>
  </si>
  <si>
    <t>As of Date</t>
  </si>
  <si>
    <t>The as of date is the date at which the data is current. See Cover Page for as of date.</t>
  </si>
  <si>
    <t>Community Name</t>
  </si>
  <si>
    <t>The official NFIP name of the community in which the loss resides.</t>
  </si>
  <si>
    <t>Community Number</t>
  </si>
  <si>
    <t>The 6 character community ID in which the loss resides.</t>
  </si>
  <si>
    <t>County Name</t>
  </si>
  <si>
    <t>The official FIPS county name for the loss. It is determined by geocoding of the loss address, rather than the historical method of using the community to look up the county.</t>
  </si>
  <si>
    <t>Contract Count</t>
  </si>
  <si>
    <t>The contract count is the number of contracts in force as of the date listed in the report for the given combination of state and other attributes represented in the filters.</t>
  </si>
  <si>
    <t>Growth</t>
  </si>
  <si>
    <t>Growth represents the growth in contracts or policy count (as appropriate) from the same month 1 year prior.</t>
  </si>
  <si>
    <t>Growth %</t>
  </si>
  <si>
    <t>Growth percentage represents the percentage growth in contract or policy count (as appropriate) from the same month 1 year prior.</t>
  </si>
  <si>
    <t>State Name</t>
  </si>
  <si>
    <t>The state name is the state as determined by geocoding the policy.</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</si>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</sst>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17" fontId="0" fillId="2" borderId="0" xfId="0" applyNumberFormat="1" applyFill="1"/>
    <xf numFmtId="0" fontId="0" fillId="3" borderId="0" xfId="0" applyFill="1"/>
    <xf numFmtId="164" fontId="0" fillId="3" borderId="0" xfId="0" applyNumberFormat="1" applyFill="1"/>
    <xf numFmtId="0" fontId="0" fillId="4" borderId="0" xfId="0" applyNumberFormat="1" applyFill="1"/>
    <xf numFmtId="164" fontId="0" fillId="4" borderId="0" xfId="0" applyNumberFormat="1" applyFill="1"/>
    <xf numFmtId="165" fontId="0" fillId="4" borderId="0" xfId="0" applyNumberFormat="1" applyFill="1"/>
    <xf numFmtId="0" fontId="0" fillId="3" borderId="0" xfId="0" applyNumberFormat="1" applyFill="1"/>
    <xf numFmtId="165"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workbookViewId="0"/>
  </sheetViews>
  <sheetFormatPr defaultRowHeight="15"/>
  <cols>
    <col min="1" max="1" width="80.7109375" customWidth="1"/>
  </cols>
  <sheetData>
    <row r="1" spans="1:1" ht="33.75" customHeight="1">
      <c r="A1" s="1" t="s">
        <v>0</v>
      </c>
    </row>
    <row r="2" spans="1:1" ht="33.75" customHeight="1">
      <c r="A2" s="1" t="s">
        <v>1</v>
      </c>
    </row>
    <row r="6" spans="1:1">
      <c r="A6" s="2" t="s">
        <v>2</v>
      </c>
    </row>
    <row r="8" spans="1:1">
      <c r="A8" s="2" t="s">
        <v>3</v>
      </c>
    </row>
    <row r="10" spans="1:1">
      <c r="A10" s="3" t="s">
        <v>4</v>
      </c>
    </row>
    <row r="12" spans="1:1">
      <c r="A12" s="3" t="s">
        <v>5</v>
      </c>
    </row>
    <row r="14" spans="1:1">
      <c r="A14" s="3" t="s">
        <v>6</v>
      </c>
    </row>
    <row r="18" spans="1:1">
      <c r="A18" s="2" t="s">
        <v>7</v>
      </c>
    </row>
    <row r="20" spans="1:1">
      <c r="A20" s="3" t="s">
        <v>8</v>
      </c>
    </row>
    <row r="21" spans="1:1" ht="13.5" customHeight="1"/>
    <row r="22" spans="1:1" ht="35.25" customHeight="1">
      <c r="A22" s="3"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7"/>
  <sheetViews>
    <sheetView tabSelected="1" workbookViewId="0">
      <selection activeCell="B1" sqref="B1:N1048576"/>
    </sheetView>
  </sheetViews>
  <sheetFormatPr defaultRowHeight="15"/>
  <cols>
    <col min="1" max="1" width="21.42578125" bestFit="1" customWidth="1"/>
    <col min="2" max="14" width="10.7109375" bestFit="1" customWidth="1"/>
    <col min="16" max="16" width="7.85546875" bestFit="1" customWidth="1"/>
    <col min="17" max="17" width="13" bestFit="1" customWidth="1"/>
    <col min="18" max="18" width="12.7109375" bestFit="1" customWidth="1"/>
  </cols>
  <sheetData>
    <row r="1" spans="1:18">
      <c r="A1" s="4" t="s">
        <v>10</v>
      </c>
      <c r="B1" s="5" t="s">
        <v>11</v>
      </c>
      <c r="C1" s="5" t="s">
        <v>12</v>
      </c>
      <c r="D1" s="5" t="s">
        <v>13</v>
      </c>
      <c r="E1" s="5" t="s">
        <v>14</v>
      </c>
      <c r="F1" s="5" t="s">
        <v>15</v>
      </c>
      <c r="G1" s="5" t="s">
        <v>16</v>
      </c>
      <c r="H1" s="5" t="s">
        <v>17</v>
      </c>
      <c r="I1" s="5" t="s">
        <v>18</v>
      </c>
      <c r="J1" s="5" t="s">
        <v>19</v>
      </c>
      <c r="K1" s="5" t="s">
        <v>20</v>
      </c>
      <c r="L1" s="5" t="s">
        <v>21</v>
      </c>
      <c r="M1" s="5" t="s">
        <v>22</v>
      </c>
      <c r="N1" s="5" t="s">
        <v>23</v>
      </c>
      <c r="P1" s="4" t="s">
        <v>10</v>
      </c>
      <c r="Q1" s="4" t="s">
        <v>24</v>
      </c>
      <c r="R1" s="4" t="s">
        <v>25</v>
      </c>
    </row>
    <row r="2" spans="1:18">
      <c r="A2" s="6" t="s">
        <v>26</v>
      </c>
      <c r="B2" s="7">
        <f>SUM(B3:B57)</f>
        <v>4641568</v>
      </c>
      <c r="C2" s="7">
        <f>SUM(C3:C57)</f>
        <v>4621753</v>
      </c>
      <c r="D2" s="7">
        <f>SUM(D3:D57)</f>
        <v>4596574</v>
      </c>
      <c r="E2" s="7">
        <f>SUM(E3:E57)</f>
        <v>4583255</v>
      </c>
      <c r="F2" s="7">
        <f>SUM(F3:F57)</f>
        <v>4574614</v>
      </c>
      <c r="G2" s="7">
        <f>SUM(G3:G57)</f>
        <v>4564605</v>
      </c>
      <c r="H2" s="7">
        <f>SUM(H3:H57)</f>
        <v>4552429</v>
      </c>
      <c r="I2" s="7">
        <f>SUM(I3:I57)</f>
        <v>4540265</v>
      </c>
      <c r="J2" s="7">
        <f>SUM(J3:J57)</f>
        <v>4524010</v>
      </c>
      <c r="K2" s="7">
        <f>SUM(K3:K57)</f>
        <v>4504680</v>
      </c>
      <c r="L2" s="7">
        <f>SUM(L3:L57)</f>
        <v>4486327</v>
      </c>
      <c r="M2" s="7">
        <f>SUM(M3:M57)</f>
        <v>4468941</v>
      </c>
      <c r="N2" s="7">
        <f>SUM(N3:N57)</f>
        <v>4436679</v>
      </c>
      <c r="P2" s="8" t="str">
        <f>A2</f>
        <v>TOTAL</v>
      </c>
      <c r="Q2" s="9">
        <f>N2 - B2</f>
        <v>-204889</v>
      </c>
      <c r="R2" s="10">
        <f>IF(B2, (N2-B2)/B2, 0)</f>
        <v>-4.4142195051327479E-2</v>
      </c>
    </row>
    <row r="3" spans="1:18">
      <c r="A3" s="8" t="s">
        <v>27</v>
      </c>
      <c r="B3" s="9">
        <v>46273</v>
      </c>
      <c r="C3" s="9">
        <v>46013</v>
      </c>
      <c r="D3" s="9">
        <v>45769</v>
      </c>
      <c r="E3" s="9">
        <v>45630</v>
      </c>
      <c r="F3" s="9">
        <v>45520</v>
      </c>
      <c r="G3" s="9">
        <v>45396</v>
      </c>
      <c r="H3" s="9">
        <v>45263</v>
      </c>
      <c r="I3" s="9">
        <v>45111</v>
      </c>
      <c r="J3" s="9">
        <v>44968</v>
      </c>
      <c r="K3" s="9">
        <v>44765</v>
      </c>
      <c r="L3" s="9">
        <v>44565</v>
      </c>
      <c r="M3" s="9">
        <v>44351</v>
      </c>
      <c r="N3" s="9">
        <v>44036</v>
      </c>
      <c r="P3" s="11" t="str">
        <f>A3</f>
        <v>ALABAMA</v>
      </c>
      <c r="Q3" s="7">
        <f>N3 - B3</f>
        <v>-2237</v>
      </c>
      <c r="R3" s="12">
        <f>IF(B3, (N3-B3)/B3, 0)</f>
        <v>-4.834352646251594E-2</v>
      </c>
    </row>
    <row r="4" spans="1:18">
      <c r="A4" s="11" t="s">
        <v>28</v>
      </c>
      <c r="B4" s="7">
        <v>3223</v>
      </c>
      <c r="C4" s="7">
        <v>3181</v>
      </c>
      <c r="D4" s="7">
        <v>3156</v>
      </c>
      <c r="E4" s="7">
        <v>3159</v>
      </c>
      <c r="F4" s="7">
        <v>3156</v>
      </c>
      <c r="G4" s="7">
        <v>3155</v>
      </c>
      <c r="H4" s="7">
        <v>3160</v>
      </c>
      <c r="I4" s="7">
        <v>3166</v>
      </c>
      <c r="J4" s="7">
        <v>3185</v>
      </c>
      <c r="K4" s="7">
        <v>3193</v>
      </c>
      <c r="L4" s="7">
        <v>3208</v>
      </c>
      <c r="M4" s="7">
        <v>3234</v>
      </c>
      <c r="N4" s="7">
        <v>3209</v>
      </c>
      <c r="P4" s="8" t="str">
        <f>A4</f>
        <v>ALASKA</v>
      </c>
      <c r="Q4" s="9">
        <f>N4 - B4</f>
        <v>-14</v>
      </c>
      <c r="R4" s="10">
        <f>IF(B4, (N4-B4)/B4, 0)</f>
        <v>-4.3437790878063914E-3</v>
      </c>
    </row>
    <row r="5" spans="1:18">
      <c r="A5" s="8" t="s">
        <v>29</v>
      </c>
      <c r="B5" s="9">
        <v>22480</v>
      </c>
      <c r="C5" s="9">
        <v>22325</v>
      </c>
      <c r="D5" s="9">
        <v>22223</v>
      </c>
      <c r="E5" s="9">
        <v>22205</v>
      </c>
      <c r="F5" s="9">
        <v>22240</v>
      </c>
      <c r="G5" s="9">
        <v>22168</v>
      </c>
      <c r="H5" s="9">
        <v>22037</v>
      </c>
      <c r="I5" s="9">
        <v>21975</v>
      </c>
      <c r="J5" s="9">
        <v>21879</v>
      </c>
      <c r="K5" s="9">
        <v>21826</v>
      </c>
      <c r="L5" s="9">
        <v>21955</v>
      </c>
      <c r="M5" s="9">
        <v>21883</v>
      </c>
      <c r="N5" s="9">
        <v>21762</v>
      </c>
      <c r="P5" s="11" t="str">
        <f>A5</f>
        <v>ARIZONA</v>
      </c>
      <c r="Q5" s="7">
        <f>N5 - B5</f>
        <v>-718</v>
      </c>
      <c r="R5" s="12">
        <f>IF(B5, (N5-B5)/B5, 0)</f>
        <v>-3.1939501779359433E-2</v>
      </c>
    </row>
    <row r="6" spans="1:18">
      <c r="A6" s="11" t="s">
        <v>30</v>
      </c>
      <c r="B6" s="7">
        <v>11428</v>
      </c>
      <c r="C6" s="7">
        <v>11398</v>
      </c>
      <c r="D6" s="7">
        <v>11313</v>
      </c>
      <c r="E6" s="7">
        <v>11273</v>
      </c>
      <c r="F6" s="7">
        <v>11209</v>
      </c>
      <c r="G6" s="7">
        <v>11191</v>
      </c>
      <c r="H6" s="7">
        <v>11124</v>
      </c>
      <c r="I6" s="7">
        <v>11071</v>
      </c>
      <c r="J6" s="7">
        <v>11039</v>
      </c>
      <c r="K6" s="7">
        <v>11034</v>
      </c>
      <c r="L6" s="7">
        <v>10985</v>
      </c>
      <c r="M6" s="7">
        <v>10896</v>
      </c>
      <c r="N6" s="7">
        <v>10810</v>
      </c>
      <c r="P6" s="8" t="str">
        <f>A6</f>
        <v>ARKANSAS</v>
      </c>
      <c r="Q6" s="9">
        <f>N6 - B6</f>
        <v>-618</v>
      </c>
      <c r="R6" s="10">
        <f>IF(B6, (N6-B6)/B6, 0)</f>
        <v>-5.4077703885194263E-2</v>
      </c>
    </row>
    <row r="7" spans="1:18">
      <c r="A7" s="8" t="s">
        <v>31</v>
      </c>
      <c r="B7" s="9">
        <v>178657</v>
      </c>
      <c r="C7" s="9">
        <v>177615</v>
      </c>
      <c r="D7" s="9">
        <v>176213</v>
      </c>
      <c r="E7" s="9">
        <v>174619</v>
      </c>
      <c r="F7" s="9">
        <v>173846</v>
      </c>
      <c r="G7" s="9">
        <v>172690</v>
      </c>
      <c r="H7" s="9">
        <v>171504</v>
      </c>
      <c r="I7" s="9">
        <v>171049</v>
      </c>
      <c r="J7" s="9">
        <v>170462</v>
      </c>
      <c r="K7" s="9">
        <v>170062</v>
      </c>
      <c r="L7" s="9">
        <v>169782</v>
      </c>
      <c r="M7" s="9">
        <v>169679</v>
      </c>
      <c r="N7" s="9">
        <v>169487</v>
      </c>
      <c r="P7" s="11" t="str">
        <f>A7</f>
        <v>CALIFORNIA</v>
      </c>
      <c r="Q7" s="7">
        <f>N7 - B7</f>
        <v>-9170</v>
      </c>
      <c r="R7" s="12">
        <f>IF(B7, (N7-B7)/B7, 0)</f>
        <v>-5.1327403908047263E-2</v>
      </c>
    </row>
    <row r="8" spans="1:18">
      <c r="A8" s="11" t="s">
        <v>32</v>
      </c>
      <c r="B8" s="7">
        <v>16375</v>
      </c>
      <c r="C8" s="7">
        <v>16316</v>
      </c>
      <c r="D8" s="7">
        <v>16170</v>
      </c>
      <c r="E8" s="7">
        <v>16108</v>
      </c>
      <c r="F8" s="7">
        <v>16089</v>
      </c>
      <c r="G8" s="7">
        <v>16056</v>
      </c>
      <c r="H8" s="7">
        <v>16028</v>
      </c>
      <c r="I8" s="7">
        <v>15971</v>
      </c>
      <c r="J8" s="7">
        <v>15909</v>
      </c>
      <c r="K8" s="7">
        <v>15773</v>
      </c>
      <c r="L8" s="7">
        <v>15720</v>
      </c>
      <c r="M8" s="7">
        <v>15663</v>
      </c>
      <c r="N8" s="7">
        <v>15600</v>
      </c>
      <c r="P8" s="8" t="str">
        <f>A8</f>
        <v>COLORADO</v>
      </c>
      <c r="Q8" s="9">
        <f>N8 - B8</f>
        <v>-775</v>
      </c>
      <c r="R8" s="10">
        <f>IF(B8, (N8-B8)/B8, 0)</f>
        <v>-4.732824427480916E-2</v>
      </c>
    </row>
    <row r="9" spans="1:18">
      <c r="A9" s="8" t="s">
        <v>33</v>
      </c>
      <c r="B9" s="9">
        <v>31664</v>
      </c>
      <c r="C9" s="9">
        <v>31564</v>
      </c>
      <c r="D9" s="9">
        <v>31459</v>
      </c>
      <c r="E9" s="9">
        <v>31381</v>
      </c>
      <c r="F9" s="9">
        <v>31349</v>
      </c>
      <c r="G9" s="9">
        <v>31294</v>
      </c>
      <c r="H9" s="9">
        <v>31216</v>
      </c>
      <c r="I9" s="9">
        <v>31129</v>
      </c>
      <c r="J9" s="9">
        <v>31084</v>
      </c>
      <c r="K9" s="9">
        <v>31030</v>
      </c>
      <c r="L9" s="9">
        <v>30898</v>
      </c>
      <c r="M9" s="9">
        <v>30808</v>
      </c>
      <c r="N9" s="9">
        <v>30648</v>
      </c>
      <c r="P9" s="11" t="str">
        <f>A9</f>
        <v>CONNECTICUT</v>
      </c>
      <c r="Q9" s="7">
        <f>N9 - B9</f>
        <v>-1016</v>
      </c>
      <c r="R9" s="12">
        <f>IF(B9, (N9-B9)/B9, 0)</f>
        <v>-3.208691258211218E-2</v>
      </c>
    </row>
    <row r="10" spans="1:18">
      <c r="A10" s="11" t="s">
        <v>34</v>
      </c>
      <c r="B10" s="7">
        <v>25761</v>
      </c>
      <c r="C10" s="7">
        <v>25638</v>
      </c>
      <c r="D10" s="7">
        <v>25531</v>
      </c>
      <c r="E10" s="7">
        <v>25491</v>
      </c>
      <c r="F10" s="7">
        <v>25448</v>
      </c>
      <c r="G10" s="7">
        <v>25390</v>
      </c>
      <c r="H10" s="7">
        <v>25338</v>
      </c>
      <c r="I10" s="7">
        <v>25298</v>
      </c>
      <c r="J10" s="7">
        <v>25190</v>
      </c>
      <c r="K10" s="7">
        <v>25141</v>
      </c>
      <c r="L10" s="7">
        <v>25090</v>
      </c>
      <c r="M10" s="7">
        <v>25012</v>
      </c>
      <c r="N10" s="7">
        <v>24911</v>
      </c>
      <c r="P10" s="8" t="str">
        <f>A10</f>
        <v>DELAWARE</v>
      </c>
      <c r="Q10" s="9">
        <f>N10 - B10</f>
        <v>-850</v>
      </c>
      <c r="R10" s="10">
        <f>IF(B10, (N10-B10)/B10, 0)</f>
        <v>-3.2995613524319706E-2</v>
      </c>
    </row>
    <row r="11" spans="1:18">
      <c r="A11" s="8" t="s">
        <v>35</v>
      </c>
      <c r="B11" s="9">
        <v>2317</v>
      </c>
      <c r="C11" s="9">
        <v>2298</v>
      </c>
      <c r="D11" s="9">
        <v>2276</v>
      </c>
      <c r="E11" s="9">
        <v>2264</v>
      </c>
      <c r="F11" s="9">
        <v>2256</v>
      </c>
      <c r="G11" s="9">
        <v>2246</v>
      </c>
      <c r="H11" s="9">
        <v>2150</v>
      </c>
      <c r="I11" s="9">
        <v>2148</v>
      </c>
      <c r="J11" s="9">
        <v>2154</v>
      </c>
      <c r="K11" s="9">
        <v>2144</v>
      </c>
      <c r="L11" s="9">
        <v>2147</v>
      </c>
      <c r="M11" s="9">
        <v>2141</v>
      </c>
      <c r="N11" s="9">
        <v>2122</v>
      </c>
      <c r="P11" s="11" t="str">
        <f>A11</f>
        <v>DISTRICT OF COLUMBIA</v>
      </c>
      <c r="Q11" s="7">
        <f>N11 - B11</f>
        <v>-195</v>
      </c>
      <c r="R11" s="12">
        <f>IF(B11, (N11-B11)/B11, 0)</f>
        <v>-8.4160552438498057E-2</v>
      </c>
    </row>
    <row r="12" spans="1:18">
      <c r="A12" s="11" t="s">
        <v>36</v>
      </c>
      <c r="B12" s="7">
        <v>1798189</v>
      </c>
      <c r="C12" s="7">
        <v>1792762</v>
      </c>
      <c r="D12" s="7">
        <v>1782000</v>
      </c>
      <c r="E12" s="7">
        <v>1778327</v>
      </c>
      <c r="F12" s="7">
        <v>1776391</v>
      </c>
      <c r="G12" s="7">
        <v>1774208</v>
      </c>
      <c r="H12" s="7">
        <v>1770915</v>
      </c>
      <c r="I12" s="7">
        <v>1767868</v>
      </c>
      <c r="J12" s="7">
        <v>1762821</v>
      </c>
      <c r="K12" s="7">
        <v>1756416</v>
      </c>
      <c r="L12" s="7">
        <v>1751125</v>
      </c>
      <c r="M12" s="7">
        <v>1745742</v>
      </c>
      <c r="N12" s="7">
        <v>1734001</v>
      </c>
      <c r="P12" s="8" t="str">
        <f>A12</f>
        <v>FLORIDA</v>
      </c>
      <c r="Q12" s="9">
        <f>N12 - B12</f>
        <v>-64188</v>
      </c>
      <c r="R12" s="10">
        <f>IF(B12, (N12-B12)/B12, 0)</f>
        <v>-3.5695914055752759E-2</v>
      </c>
    </row>
    <row r="13" spans="1:18">
      <c r="A13" s="8" t="s">
        <v>37</v>
      </c>
      <c r="B13" s="9">
        <v>72409</v>
      </c>
      <c r="C13" s="9">
        <v>71967</v>
      </c>
      <c r="D13" s="9">
        <v>71489</v>
      </c>
      <c r="E13" s="9">
        <v>71174</v>
      </c>
      <c r="F13" s="9">
        <v>70975</v>
      </c>
      <c r="G13" s="9">
        <v>70908</v>
      </c>
      <c r="H13" s="9">
        <v>70691</v>
      </c>
      <c r="I13" s="9">
        <v>70457</v>
      </c>
      <c r="J13" s="9">
        <v>70204</v>
      </c>
      <c r="K13" s="9">
        <v>69922</v>
      </c>
      <c r="L13" s="9">
        <v>69623</v>
      </c>
      <c r="M13" s="9">
        <v>69274</v>
      </c>
      <c r="N13" s="9">
        <v>68623</v>
      </c>
      <c r="P13" s="11" t="str">
        <f>A13</f>
        <v>GEORGIA</v>
      </c>
      <c r="Q13" s="7">
        <f>N13 - B13</f>
        <v>-3786</v>
      </c>
      <c r="R13" s="12">
        <f>IF(B13, (N13-B13)/B13, 0)</f>
        <v>-5.2286317999143753E-2</v>
      </c>
    </row>
    <row r="14" spans="1:18">
      <c r="A14" s="11" t="s">
        <v>38</v>
      </c>
      <c r="B14" s="7">
        <v>172</v>
      </c>
      <c r="C14" s="7">
        <v>172</v>
      </c>
      <c r="D14" s="7">
        <v>170</v>
      </c>
      <c r="E14" s="7">
        <v>171</v>
      </c>
      <c r="F14" s="7">
        <v>173</v>
      </c>
      <c r="G14" s="7">
        <v>173</v>
      </c>
      <c r="H14" s="7">
        <v>169</v>
      </c>
      <c r="I14" s="7">
        <v>171</v>
      </c>
      <c r="J14" s="7">
        <v>169</v>
      </c>
      <c r="K14" s="7">
        <v>161</v>
      </c>
      <c r="L14" s="7">
        <v>152</v>
      </c>
      <c r="M14" s="7">
        <v>150</v>
      </c>
      <c r="N14" s="7">
        <v>148</v>
      </c>
      <c r="P14" s="8" t="str">
        <f>A14</f>
        <v>GUAM</v>
      </c>
      <c r="Q14" s="9">
        <f>N14 - B14</f>
        <v>-24</v>
      </c>
      <c r="R14" s="10">
        <f>IF(B14, (N14-B14)/B14, 0)</f>
        <v>-0.13953488372093023</v>
      </c>
    </row>
    <row r="15" spans="1:18">
      <c r="A15" s="8" t="s">
        <v>39</v>
      </c>
      <c r="B15" s="9">
        <v>61157</v>
      </c>
      <c r="C15" s="9">
        <v>61126</v>
      </c>
      <c r="D15" s="9">
        <v>61071</v>
      </c>
      <c r="E15" s="9">
        <v>61044</v>
      </c>
      <c r="F15" s="9">
        <v>60931</v>
      </c>
      <c r="G15" s="9">
        <v>60907</v>
      </c>
      <c r="H15" s="9">
        <v>60960</v>
      </c>
      <c r="I15" s="9">
        <v>61342</v>
      </c>
      <c r="J15" s="9">
        <v>61275</v>
      </c>
      <c r="K15" s="9">
        <v>63210</v>
      </c>
      <c r="L15" s="9">
        <v>64495</v>
      </c>
      <c r="M15" s="9">
        <v>64662</v>
      </c>
      <c r="N15" s="9">
        <v>64517</v>
      </c>
      <c r="P15" s="11" t="str">
        <f>A15</f>
        <v>HAWAII</v>
      </c>
      <c r="Q15" s="7">
        <f>N15 - B15</f>
        <v>3360</v>
      </c>
      <c r="R15" s="12">
        <f>IF(B15, (N15-B15)/B15, 0)</f>
        <v>5.4940562813741683E-2</v>
      </c>
    </row>
    <row r="16" spans="1:18">
      <c r="A16" s="11" t="s">
        <v>40</v>
      </c>
      <c r="B16" s="7">
        <v>5130</v>
      </c>
      <c r="C16" s="7">
        <v>5104</v>
      </c>
      <c r="D16" s="7">
        <v>5056</v>
      </c>
      <c r="E16" s="7">
        <v>5039</v>
      </c>
      <c r="F16" s="7">
        <v>5026</v>
      </c>
      <c r="G16" s="7">
        <v>4984</v>
      </c>
      <c r="H16" s="7">
        <v>4880</v>
      </c>
      <c r="I16" s="7">
        <v>4841</v>
      </c>
      <c r="J16" s="7">
        <v>4798</v>
      </c>
      <c r="K16" s="7">
        <v>4772</v>
      </c>
      <c r="L16" s="7">
        <v>4723</v>
      </c>
      <c r="M16" s="7">
        <v>4675</v>
      </c>
      <c r="N16" s="7">
        <v>4645</v>
      </c>
      <c r="P16" s="8" t="str">
        <f>A16</f>
        <v>IDAHO</v>
      </c>
      <c r="Q16" s="9">
        <f>N16 - B16</f>
        <v>-485</v>
      </c>
      <c r="R16" s="10">
        <f>IF(B16, (N16-B16)/B16, 0)</f>
        <v>-9.454191033138401E-2</v>
      </c>
    </row>
    <row r="17" spans="1:18">
      <c r="A17" s="8" t="s">
        <v>41</v>
      </c>
      <c r="B17" s="9">
        <v>31564</v>
      </c>
      <c r="C17" s="9">
        <v>31427</v>
      </c>
      <c r="D17" s="9">
        <v>31288</v>
      </c>
      <c r="E17" s="9">
        <v>30988</v>
      </c>
      <c r="F17" s="9">
        <v>30868</v>
      </c>
      <c r="G17" s="9">
        <v>30799</v>
      </c>
      <c r="H17" s="9">
        <v>30698</v>
      </c>
      <c r="I17" s="9">
        <v>30524</v>
      </c>
      <c r="J17" s="9">
        <v>30334</v>
      </c>
      <c r="K17" s="9">
        <v>30269</v>
      </c>
      <c r="L17" s="9">
        <v>30229</v>
      </c>
      <c r="M17" s="9">
        <v>30195</v>
      </c>
      <c r="N17" s="9">
        <v>30048</v>
      </c>
      <c r="P17" s="11" t="str">
        <f>A17</f>
        <v>ILLINOIS</v>
      </c>
      <c r="Q17" s="7">
        <f>N17 - B17</f>
        <v>-1516</v>
      </c>
      <c r="R17" s="12">
        <f>IF(B17, (N17-B17)/B17, 0)</f>
        <v>-4.802940058294259E-2</v>
      </c>
    </row>
    <row r="18" spans="1:18">
      <c r="A18" s="11" t="s">
        <v>42</v>
      </c>
      <c r="B18" s="7">
        <v>15657</v>
      </c>
      <c r="C18" s="7">
        <v>15563</v>
      </c>
      <c r="D18" s="7">
        <v>15478</v>
      </c>
      <c r="E18" s="7">
        <v>15412</v>
      </c>
      <c r="F18" s="7">
        <v>15382</v>
      </c>
      <c r="G18" s="7">
        <v>15346</v>
      </c>
      <c r="H18" s="7">
        <v>15303</v>
      </c>
      <c r="I18" s="7">
        <v>15241</v>
      </c>
      <c r="J18" s="7">
        <v>15217</v>
      </c>
      <c r="K18" s="7">
        <v>15172</v>
      </c>
      <c r="L18" s="7">
        <v>15118</v>
      </c>
      <c r="M18" s="7">
        <v>15041</v>
      </c>
      <c r="N18" s="7">
        <v>15084</v>
      </c>
      <c r="P18" s="8" t="str">
        <f>A18</f>
        <v>INDIANA</v>
      </c>
      <c r="Q18" s="9">
        <f>N18 - B18</f>
        <v>-573</v>
      </c>
      <c r="R18" s="10">
        <f>IF(B18, (N18-B18)/B18, 0)</f>
        <v>-3.6597049243150027E-2</v>
      </c>
    </row>
    <row r="19" spans="1:18">
      <c r="A19" s="8" t="s">
        <v>43</v>
      </c>
      <c r="B19" s="9">
        <v>9541</v>
      </c>
      <c r="C19" s="9">
        <v>9496</v>
      </c>
      <c r="D19" s="9">
        <v>9444</v>
      </c>
      <c r="E19" s="9">
        <v>9379</v>
      </c>
      <c r="F19" s="9">
        <v>9330</v>
      </c>
      <c r="G19" s="9">
        <v>9310</v>
      </c>
      <c r="H19" s="9">
        <v>9262</v>
      </c>
      <c r="I19" s="9">
        <v>9233</v>
      </c>
      <c r="J19" s="9">
        <v>9190</v>
      </c>
      <c r="K19" s="9">
        <v>9128</v>
      </c>
      <c r="L19" s="9">
        <v>9090</v>
      </c>
      <c r="M19" s="9">
        <v>9089</v>
      </c>
      <c r="N19" s="9">
        <v>9026</v>
      </c>
      <c r="P19" s="11" t="str">
        <f>A19</f>
        <v>IOWA</v>
      </c>
      <c r="Q19" s="7">
        <f>N19 - B19</f>
        <v>-515</v>
      </c>
      <c r="R19" s="12">
        <f>IF(B19, (N19-B19)/B19, 0)</f>
        <v>-5.397757048527408E-2</v>
      </c>
    </row>
    <row r="20" spans="1:18">
      <c r="A20" s="11" t="s">
        <v>44</v>
      </c>
      <c r="B20" s="7">
        <v>6843</v>
      </c>
      <c r="C20" s="7">
        <v>6804</v>
      </c>
      <c r="D20" s="7">
        <v>6772</v>
      </c>
      <c r="E20" s="7">
        <v>6738</v>
      </c>
      <c r="F20" s="7">
        <v>6695</v>
      </c>
      <c r="G20" s="7">
        <v>6679</v>
      </c>
      <c r="H20" s="7">
        <v>6644</v>
      </c>
      <c r="I20" s="7">
        <v>6593</v>
      </c>
      <c r="J20" s="7">
        <v>6577</v>
      </c>
      <c r="K20" s="7">
        <v>6538</v>
      </c>
      <c r="L20" s="7">
        <v>6476</v>
      </c>
      <c r="M20" s="7">
        <v>6467</v>
      </c>
      <c r="N20" s="7">
        <v>6431</v>
      </c>
      <c r="P20" s="8" t="str">
        <f>A20</f>
        <v>KANSAS</v>
      </c>
      <c r="Q20" s="9">
        <f>N20 - B20</f>
        <v>-412</v>
      </c>
      <c r="R20" s="10">
        <f>IF(B20, (N20-B20)/B20, 0)</f>
        <v>-6.020751132544206E-2</v>
      </c>
    </row>
    <row r="21" spans="1:18">
      <c r="A21" s="8" t="s">
        <v>45</v>
      </c>
      <c r="B21" s="9">
        <v>17559</v>
      </c>
      <c r="C21" s="9">
        <v>17488</v>
      </c>
      <c r="D21" s="9">
        <v>17367</v>
      </c>
      <c r="E21" s="9">
        <v>17323</v>
      </c>
      <c r="F21" s="9">
        <v>17321</v>
      </c>
      <c r="G21" s="9">
        <v>17262</v>
      </c>
      <c r="H21" s="9">
        <v>17147</v>
      </c>
      <c r="I21" s="9">
        <v>17063</v>
      </c>
      <c r="J21" s="9">
        <v>16981</v>
      </c>
      <c r="K21" s="9">
        <v>17010</v>
      </c>
      <c r="L21" s="9">
        <v>16986</v>
      </c>
      <c r="M21" s="9">
        <v>17000</v>
      </c>
      <c r="N21" s="9">
        <v>16902</v>
      </c>
      <c r="P21" s="11" t="str">
        <f>A21</f>
        <v>KENTUCKY</v>
      </c>
      <c r="Q21" s="7">
        <f>N21 - B21</f>
        <v>-657</v>
      </c>
      <c r="R21" s="12">
        <f>IF(B21, (N21-B21)/B21, 0)</f>
        <v>-3.7416709379805228E-2</v>
      </c>
    </row>
    <row r="22" spans="1:18">
      <c r="A22" s="11" t="s">
        <v>46</v>
      </c>
      <c r="B22" s="7">
        <v>418107</v>
      </c>
      <c r="C22" s="7">
        <v>415854</v>
      </c>
      <c r="D22" s="7">
        <v>414172</v>
      </c>
      <c r="E22" s="7">
        <v>413128</v>
      </c>
      <c r="F22" s="7">
        <v>412113</v>
      </c>
      <c r="G22" s="7">
        <v>410865</v>
      </c>
      <c r="H22" s="7">
        <v>409475</v>
      </c>
      <c r="I22" s="7">
        <v>407688</v>
      </c>
      <c r="J22" s="7">
        <v>405647</v>
      </c>
      <c r="K22" s="7">
        <v>403008</v>
      </c>
      <c r="L22" s="7">
        <v>400583</v>
      </c>
      <c r="M22" s="7">
        <v>398308</v>
      </c>
      <c r="N22" s="7">
        <v>394123</v>
      </c>
      <c r="P22" s="8" t="str">
        <f>A22</f>
        <v>LOUISIANA</v>
      </c>
      <c r="Q22" s="9">
        <f>N22 - B22</f>
        <v>-23984</v>
      </c>
      <c r="R22" s="10">
        <f>IF(B22, (N22-B22)/B22, 0)</f>
        <v>-5.7363306522014698E-2</v>
      </c>
    </row>
    <row r="23" spans="1:18">
      <c r="A23" s="8" t="s">
        <v>47</v>
      </c>
      <c r="B23" s="9">
        <v>8643</v>
      </c>
      <c r="C23" s="9">
        <v>8552</v>
      </c>
      <c r="D23" s="9">
        <v>8507</v>
      </c>
      <c r="E23" s="9">
        <v>8497</v>
      </c>
      <c r="F23" s="9">
        <v>8475</v>
      </c>
      <c r="G23" s="9">
        <v>8451</v>
      </c>
      <c r="H23" s="9">
        <v>8433</v>
      </c>
      <c r="I23" s="9">
        <v>8426</v>
      </c>
      <c r="J23" s="9">
        <v>8425</v>
      </c>
      <c r="K23" s="9">
        <v>8415</v>
      </c>
      <c r="L23" s="9">
        <v>8401</v>
      </c>
      <c r="M23" s="9">
        <v>8375</v>
      </c>
      <c r="N23" s="9">
        <v>8316</v>
      </c>
      <c r="P23" s="11" t="str">
        <f>A23</f>
        <v>MAINE</v>
      </c>
      <c r="Q23" s="7">
        <f>N23 - B23</f>
        <v>-327</v>
      </c>
      <c r="R23" s="12">
        <f>IF(B23, (N23-B23)/B23, 0)</f>
        <v>-3.7834085387018393E-2</v>
      </c>
    </row>
    <row r="24" spans="1:18">
      <c r="A24" s="11" t="s">
        <v>48</v>
      </c>
      <c r="B24" s="7">
        <v>62834</v>
      </c>
      <c r="C24" s="7">
        <v>62633</v>
      </c>
      <c r="D24" s="7">
        <v>62353</v>
      </c>
      <c r="E24" s="7">
        <v>62237</v>
      </c>
      <c r="F24" s="7">
        <v>62053</v>
      </c>
      <c r="G24" s="7">
        <v>61945</v>
      </c>
      <c r="H24" s="7">
        <v>61875</v>
      </c>
      <c r="I24" s="7">
        <v>61892</v>
      </c>
      <c r="J24" s="7">
        <v>61733</v>
      </c>
      <c r="K24" s="7">
        <v>61602</v>
      </c>
      <c r="L24" s="7">
        <v>61503</v>
      </c>
      <c r="M24" s="7">
        <v>61338</v>
      </c>
      <c r="N24" s="7">
        <v>61032</v>
      </c>
      <c r="P24" s="8" t="str">
        <f>A24</f>
        <v>MARYLAND</v>
      </c>
      <c r="Q24" s="9">
        <f>N24 - B24</f>
        <v>-1802</v>
      </c>
      <c r="R24" s="10">
        <f>IF(B24, (N24-B24)/B24, 0)</f>
        <v>-2.8678740809116084E-2</v>
      </c>
    </row>
    <row r="25" spans="1:18">
      <c r="A25" s="8" t="s">
        <v>49</v>
      </c>
      <c r="B25" s="9">
        <v>58200</v>
      </c>
      <c r="C25" s="9">
        <v>58081</v>
      </c>
      <c r="D25" s="9">
        <v>57889</v>
      </c>
      <c r="E25" s="9">
        <v>57779</v>
      </c>
      <c r="F25" s="9">
        <v>57673</v>
      </c>
      <c r="G25" s="9">
        <v>57642</v>
      </c>
      <c r="H25" s="9">
        <v>57541</v>
      </c>
      <c r="I25" s="9">
        <v>57304</v>
      </c>
      <c r="J25" s="9">
        <v>57206</v>
      </c>
      <c r="K25" s="9">
        <v>57117</v>
      </c>
      <c r="L25" s="9">
        <v>57038</v>
      </c>
      <c r="M25" s="9">
        <v>56795</v>
      </c>
      <c r="N25" s="9">
        <v>56479</v>
      </c>
      <c r="P25" s="11" t="str">
        <f>A25</f>
        <v>MASSACHUSETTS</v>
      </c>
      <c r="Q25" s="7">
        <f>N25 - B25</f>
        <v>-1721</v>
      </c>
      <c r="R25" s="12">
        <f>IF(B25, (N25-B25)/B25, 0)</f>
        <v>-2.9570446735395189E-2</v>
      </c>
    </row>
    <row r="26" spans="1:18">
      <c r="A26" s="11" t="s">
        <v>50</v>
      </c>
      <c r="B26" s="7">
        <v>19379</v>
      </c>
      <c r="C26" s="7">
        <v>19302</v>
      </c>
      <c r="D26" s="7">
        <v>19235</v>
      </c>
      <c r="E26" s="7">
        <v>19156</v>
      </c>
      <c r="F26" s="7">
        <v>19092</v>
      </c>
      <c r="G26" s="7">
        <v>19059</v>
      </c>
      <c r="H26" s="7">
        <v>19020</v>
      </c>
      <c r="I26" s="7">
        <v>19025</v>
      </c>
      <c r="J26" s="7">
        <v>19091</v>
      </c>
      <c r="K26" s="7">
        <v>19119</v>
      </c>
      <c r="L26" s="7">
        <v>19079</v>
      </c>
      <c r="M26" s="7">
        <v>19029</v>
      </c>
      <c r="N26" s="7">
        <v>19019</v>
      </c>
      <c r="P26" s="8" t="str">
        <f>A26</f>
        <v>MICHIGAN</v>
      </c>
      <c r="Q26" s="9">
        <f>N26 - B26</f>
        <v>-360</v>
      </c>
      <c r="R26" s="10">
        <f>IF(B26, (N26-B26)/B26, 0)</f>
        <v>-1.8576809948913774E-2</v>
      </c>
    </row>
    <row r="27" spans="1:18">
      <c r="A27" s="8" t="s">
        <v>51</v>
      </c>
      <c r="B27" s="9">
        <v>6614</v>
      </c>
      <c r="C27" s="9">
        <v>6585</v>
      </c>
      <c r="D27" s="9">
        <v>6541</v>
      </c>
      <c r="E27" s="9">
        <v>6520</v>
      </c>
      <c r="F27" s="9">
        <v>6515</v>
      </c>
      <c r="G27" s="9">
        <v>6490</v>
      </c>
      <c r="H27" s="9">
        <v>6435</v>
      </c>
      <c r="I27" s="9">
        <v>6344</v>
      </c>
      <c r="J27" s="9">
        <v>6310</v>
      </c>
      <c r="K27" s="9">
        <v>6284</v>
      </c>
      <c r="L27" s="9">
        <v>6267</v>
      </c>
      <c r="M27" s="9">
        <v>6241</v>
      </c>
      <c r="N27" s="9">
        <v>6200</v>
      </c>
      <c r="P27" s="11" t="str">
        <f>A27</f>
        <v>MINNESOTA</v>
      </c>
      <c r="Q27" s="7">
        <f>N27 - B27</f>
        <v>-414</v>
      </c>
      <c r="R27" s="12">
        <f>IF(B27, (N27-B27)/B27, 0)</f>
        <v>-6.2594496522527965E-2</v>
      </c>
    </row>
    <row r="28" spans="1:18">
      <c r="A28" s="11" t="s">
        <v>52</v>
      </c>
      <c r="B28" s="7">
        <v>50647</v>
      </c>
      <c r="C28" s="7">
        <v>50344</v>
      </c>
      <c r="D28" s="7">
        <v>50061</v>
      </c>
      <c r="E28" s="7">
        <v>49866</v>
      </c>
      <c r="F28" s="7">
        <v>49649</v>
      </c>
      <c r="G28" s="7">
        <v>49392</v>
      </c>
      <c r="H28" s="7">
        <v>49161</v>
      </c>
      <c r="I28" s="7">
        <v>48887</v>
      </c>
      <c r="J28" s="7">
        <v>48625</v>
      </c>
      <c r="K28" s="7">
        <v>48371</v>
      </c>
      <c r="L28" s="7">
        <v>48090</v>
      </c>
      <c r="M28" s="7">
        <v>47867</v>
      </c>
      <c r="N28" s="7">
        <v>47490</v>
      </c>
      <c r="P28" s="8" t="str">
        <f>A28</f>
        <v>MISSISSIPPI</v>
      </c>
      <c r="Q28" s="9">
        <f>N28 - B28</f>
        <v>-3157</v>
      </c>
      <c r="R28" s="10">
        <f>IF(B28, (N28-B28)/B28, 0)</f>
        <v>-6.233340572985567E-2</v>
      </c>
    </row>
    <row r="29" spans="1:18">
      <c r="A29" s="8" t="s">
        <v>53</v>
      </c>
      <c r="B29" s="9">
        <v>15138</v>
      </c>
      <c r="C29" s="9">
        <v>14927</v>
      </c>
      <c r="D29" s="9">
        <v>14853</v>
      </c>
      <c r="E29" s="9">
        <v>14810</v>
      </c>
      <c r="F29" s="9">
        <v>14740</v>
      </c>
      <c r="G29" s="9">
        <v>14694</v>
      </c>
      <c r="H29" s="9">
        <v>14636</v>
      </c>
      <c r="I29" s="9">
        <v>14537</v>
      </c>
      <c r="J29" s="9">
        <v>14475</v>
      </c>
      <c r="K29" s="9">
        <v>14401</v>
      </c>
      <c r="L29" s="9">
        <v>14337</v>
      </c>
      <c r="M29" s="9">
        <v>14254</v>
      </c>
      <c r="N29" s="9">
        <v>14139</v>
      </c>
      <c r="P29" s="11" t="str">
        <f>A29</f>
        <v>MISSOURI</v>
      </c>
      <c r="Q29" s="7">
        <f>N29 - B29</f>
        <v>-999</v>
      </c>
      <c r="R29" s="12">
        <f>IF(B29, (N29-B29)/B29, 0)</f>
        <v>-6.5992865636147438E-2</v>
      </c>
    </row>
    <row r="30" spans="1:18">
      <c r="A30" s="11" t="s">
        <v>54</v>
      </c>
      <c r="B30" s="7">
        <v>3863</v>
      </c>
      <c r="C30" s="7">
        <v>3850</v>
      </c>
      <c r="D30" s="7">
        <v>3838</v>
      </c>
      <c r="E30" s="7">
        <v>3814</v>
      </c>
      <c r="F30" s="7">
        <v>3815</v>
      </c>
      <c r="G30" s="7">
        <v>3806</v>
      </c>
      <c r="H30" s="7">
        <v>3775</v>
      </c>
      <c r="I30" s="7">
        <v>3729</v>
      </c>
      <c r="J30" s="7">
        <v>3722</v>
      </c>
      <c r="K30" s="7">
        <v>3698</v>
      </c>
      <c r="L30" s="7">
        <v>3670</v>
      </c>
      <c r="M30" s="7">
        <v>3644</v>
      </c>
      <c r="N30" s="7">
        <v>3638</v>
      </c>
      <c r="P30" s="8" t="str">
        <f>A30</f>
        <v>MONTANA</v>
      </c>
      <c r="Q30" s="9">
        <f>N30 - B30</f>
        <v>-225</v>
      </c>
      <c r="R30" s="10">
        <f>IF(B30, (N30-B30)/B30, 0)</f>
        <v>-5.8244887393217704E-2</v>
      </c>
    </row>
    <row r="31" spans="1:18">
      <c r="A31" s="8" t="s">
        <v>55</v>
      </c>
      <c r="B31" s="9">
        <v>3</v>
      </c>
      <c r="C31" s="9">
        <v>3</v>
      </c>
      <c r="D31" s="9">
        <v>3</v>
      </c>
      <c r="E31" s="9">
        <v>3</v>
      </c>
      <c r="F31" s="9">
        <v>3</v>
      </c>
      <c r="G31" s="9">
        <v>3</v>
      </c>
      <c r="H31" s="9">
        <v>3</v>
      </c>
      <c r="I31" s="9">
        <v>3</v>
      </c>
      <c r="J31" s="9">
        <v>3</v>
      </c>
      <c r="K31" s="9">
        <v>3</v>
      </c>
      <c r="L31" s="9">
        <v>8</v>
      </c>
      <c r="M31" s="9">
        <v>11</v>
      </c>
      <c r="N31" s="9">
        <v>16</v>
      </c>
      <c r="P31" s="11" t="str">
        <f>A31</f>
        <v>N. MARIANA ISLAND</v>
      </c>
      <c r="Q31" s="7">
        <f>N31 - B31</f>
        <v>13</v>
      </c>
      <c r="R31" s="12">
        <f>IF(B31, (N31-B31)/B31, 0)</f>
        <v>4.333333333333333</v>
      </c>
    </row>
    <row r="32" spans="1:18">
      <c r="A32" s="11" t="s">
        <v>56</v>
      </c>
      <c r="B32" s="7">
        <v>7460</v>
      </c>
      <c r="C32" s="7">
        <v>7394</v>
      </c>
      <c r="D32" s="7">
        <v>7366</v>
      </c>
      <c r="E32" s="7">
        <v>7346</v>
      </c>
      <c r="F32" s="7">
        <v>7317</v>
      </c>
      <c r="G32" s="7">
        <v>7311</v>
      </c>
      <c r="H32" s="7">
        <v>7301</v>
      </c>
      <c r="I32" s="7">
        <v>7302</v>
      </c>
      <c r="J32" s="7">
        <v>7264</v>
      </c>
      <c r="K32" s="7">
        <v>7208</v>
      </c>
      <c r="L32" s="7">
        <v>7162</v>
      </c>
      <c r="M32" s="7">
        <v>7134</v>
      </c>
      <c r="N32" s="7">
        <v>7104</v>
      </c>
      <c r="P32" s="8" t="str">
        <f>A32</f>
        <v>NEBRASKA</v>
      </c>
      <c r="Q32" s="9">
        <f>N32 - B32</f>
        <v>-356</v>
      </c>
      <c r="R32" s="10">
        <f>IF(B32, (N32-B32)/B32, 0)</f>
        <v>-4.7721179624664878E-2</v>
      </c>
    </row>
    <row r="33" spans="1:18">
      <c r="A33" s="8" t="s">
        <v>57</v>
      </c>
      <c r="B33" s="9">
        <v>9230</v>
      </c>
      <c r="C33" s="9">
        <v>9184</v>
      </c>
      <c r="D33" s="9">
        <v>9128</v>
      </c>
      <c r="E33" s="9">
        <v>9113</v>
      </c>
      <c r="F33" s="9">
        <v>9109</v>
      </c>
      <c r="G33" s="9">
        <v>9078</v>
      </c>
      <c r="H33" s="9">
        <v>9020</v>
      </c>
      <c r="I33" s="9">
        <v>8987</v>
      </c>
      <c r="J33" s="9">
        <v>8962</v>
      </c>
      <c r="K33" s="9">
        <v>8922</v>
      </c>
      <c r="L33" s="9">
        <v>8937</v>
      </c>
      <c r="M33" s="9">
        <v>8932</v>
      </c>
      <c r="N33" s="9">
        <v>8907</v>
      </c>
      <c r="P33" s="11" t="str">
        <f>A33</f>
        <v>NEVADA</v>
      </c>
      <c r="Q33" s="7">
        <f>N33 - B33</f>
        <v>-323</v>
      </c>
      <c r="R33" s="12">
        <f>IF(B33, (N33-B33)/B33, 0)</f>
        <v>-3.4994582881906829E-2</v>
      </c>
    </row>
    <row r="34" spans="1:18">
      <c r="A34" s="11" t="s">
        <v>58</v>
      </c>
      <c r="B34" s="7">
        <v>7541</v>
      </c>
      <c r="C34" s="7">
        <v>7522</v>
      </c>
      <c r="D34" s="7">
        <v>7497</v>
      </c>
      <c r="E34" s="7">
        <v>7475</v>
      </c>
      <c r="F34" s="7">
        <v>7465</v>
      </c>
      <c r="G34" s="7">
        <v>7404</v>
      </c>
      <c r="H34" s="7">
        <v>7374</v>
      </c>
      <c r="I34" s="7">
        <v>7381</v>
      </c>
      <c r="J34" s="7">
        <v>7216</v>
      </c>
      <c r="K34" s="7">
        <v>7188</v>
      </c>
      <c r="L34" s="7">
        <v>7174</v>
      </c>
      <c r="M34" s="7">
        <v>7159</v>
      </c>
      <c r="N34" s="7">
        <v>7138</v>
      </c>
      <c r="P34" s="8" t="str">
        <f>A34</f>
        <v>NEW HAMPSHIRE</v>
      </c>
      <c r="Q34" s="9">
        <f>N34 - B34</f>
        <v>-403</v>
      </c>
      <c r="R34" s="10">
        <f>IF(B34, (N34-B34)/B34, 0)</f>
        <v>-5.3441188171330062E-2</v>
      </c>
    </row>
    <row r="35" spans="1:18">
      <c r="A35" s="8" t="s">
        <v>59</v>
      </c>
      <c r="B35" s="9">
        <v>198115</v>
      </c>
      <c r="C35" s="9">
        <v>197474</v>
      </c>
      <c r="D35" s="9">
        <v>196864</v>
      </c>
      <c r="E35" s="9">
        <v>196446</v>
      </c>
      <c r="F35" s="9">
        <v>196118</v>
      </c>
      <c r="G35" s="9">
        <v>195920</v>
      </c>
      <c r="H35" s="9">
        <v>195378</v>
      </c>
      <c r="I35" s="9">
        <v>194917</v>
      </c>
      <c r="J35" s="9">
        <v>194484</v>
      </c>
      <c r="K35" s="9">
        <v>193986</v>
      </c>
      <c r="L35" s="9">
        <v>193304</v>
      </c>
      <c r="M35" s="9">
        <v>192696</v>
      </c>
      <c r="N35" s="9">
        <v>191742</v>
      </c>
      <c r="P35" s="11" t="str">
        <f>A35</f>
        <v>NEW JERSEY</v>
      </c>
      <c r="Q35" s="7">
        <f>N35 - B35</f>
        <v>-6373</v>
      </c>
      <c r="R35" s="12">
        <f>IF(B35, (N35-B35)/B35, 0)</f>
        <v>-3.2168185144991548E-2</v>
      </c>
    </row>
    <row r="36" spans="1:18">
      <c r="A36" s="11" t="s">
        <v>60</v>
      </c>
      <c r="B36" s="7">
        <v>13590</v>
      </c>
      <c r="C36" s="7">
        <v>13671</v>
      </c>
      <c r="D36" s="7">
        <v>13661</v>
      </c>
      <c r="E36" s="7">
        <v>13627</v>
      </c>
      <c r="F36" s="7">
        <v>13612</v>
      </c>
      <c r="G36" s="7">
        <v>13577</v>
      </c>
      <c r="H36" s="7">
        <v>13542</v>
      </c>
      <c r="I36" s="7">
        <v>13496</v>
      </c>
      <c r="J36" s="7">
        <v>13476</v>
      </c>
      <c r="K36" s="7">
        <v>13451</v>
      </c>
      <c r="L36" s="7">
        <v>13655</v>
      </c>
      <c r="M36" s="7">
        <v>13584</v>
      </c>
      <c r="N36" s="7">
        <v>13498</v>
      </c>
      <c r="P36" s="8" t="str">
        <f>A36</f>
        <v>NEW MEXICO</v>
      </c>
      <c r="Q36" s="9">
        <f>N36 - B36</f>
        <v>-92</v>
      </c>
      <c r="R36" s="10">
        <f>IF(B36, (N36-B36)/B36, 0)</f>
        <v>-6.7696835908756438E-3</v>
      </c>
    </row>
    <row r="37" spans="1:18">
      <c r="A37" s="8" t="s">
        <v>61</v>
      </c>
      <c r="B37" s="9">
        <v>167695</v>
      </c>
      <c r="C37" s="9">
        <v>167045</v>
      </c>
      <c r="D37" s="9">
        <v>166605</v>
      </c>
      <c r="E37" s="9">
        <v>165974</v>
      </c>
      <c r="F37" s="9">
        <v>165538</v>
      </c>
      <c r="G37" s="9">
        <v>165075</v>
      </c>
      <c r="H37" s="9">
        <v>164919</v>
      </c>
      <c r="I37" s="9">
        <v>164216</v>
      </c>
      <c r="J37" s="9">
        <v>164051</v>
      </c>
      <c r="K37" s="9">
        <v>163714</v>
      </c>
      <c r="L37" s="9">
        <v>163387</v>
      </c>
      <c r="M37" s="9">
        <v>163280</v>
      </c>
      <c r="N37" s="9">
        <v>162282</v>
      </c>
      <c r="P37" s="11" t="str">
        <f>A37</f>
        <v>NEW YORK</v>
      </c>
      <c r="Q37" s="7">
        <f>N37 - B37</f>
        <v>-5413</v>
      </c>
      <c r="R37" s="12">
        <f>IF(B37, (N37-B37)/B37, 0)</f>
        <v>-3.2278839559915319E-2</v>
      </c>
    </row>
    <row r="38" spans="1:18">
      <c r="A38" s="11" t="s">
        <v>62</v>
      </c>
      <c r="B38" s="7">
        <v>133379</v>
      </c>
      <c r="C38" s="7">
        <v>132861</v>
      </c>
      <c r="D38" s="7">
        <v>131994</v>
      </c>
      <c r="E38" s="7">
        <v>131621</v>
      </c>
      <c r="F38" s="7">
        <v>131358</v>
      </c>
      <c r="G38" s="7">
        <v>131072</v>
      </c>
      <c r="H38" s="7">
        <v>130723</v>
      </c>
      <c r="I38" s="7">
        <v>130325</v>
      </c>
      <c r="J38" s="7">
        <v>129921</v>
      </c>
      <c r="K38" s="7">
        <v>129578</v>
      </c>
      <c r="L38" s="7">
        <v>129088</v>
      </c>
      <c r="M38" s="7">
        <v>128416</v>
      </c>
      <c r="N38" s="7">
        <v>127462</v>
      </c>
      <c r="P38" s="8" t="str">
        <f>A38</f>
        <v>NORTH CAROLINA</v>
      </c>
      <c r="Q38" s="9">
        <f>N38 - B38</f>
        <v>-5917</v>
      </c>
      <c r="R38" s="10">
        <f>IF(B38, (N38-B38)/B38, 0)</f>
        <v>-4.4362305910225747E-2</v>
      </c>
    </row>
    <row r="39" spans="1:18">
      <c r="A39" s="8" t="s">
        <v>63</v>
      </c>
      <c r="B39" s="9">
        <v>5909</v>
      </c>
      <c r="C39" s="9">
        <v>5856</v>
      </c>
      <c r="D39" s="9">
        <v>5833</v>
      </c>
      <c r="E39" s="9">
        <v>5827</v>
      </c>
      <c r="F39" s="9">
        <v>5821</v>
      </c>
      <c r="G39" s="9">
        <v>5798</v>
      </c>
      <c r="H39" s="9">
        <v>5736</v>
      </c>
      <c r="I39" s="9">
        <v>5690</v>
      </c>
      <c r="J39" s="9">
        <v>5662</v>
      </c>
      <c r="K39" s="9">
        <v>5646</v>
      </c>
      <c r="L39" s="9">
        <v>5637</v>
      </c>
      <c r="M39" s="9">
        <v>5643</v>
      </c>
      <c r="N39" s="9">
        <v>5602</v>
      </c>
      <c r="P39" s="11" t="str">
        <f>A39</f>
        <v>NORTH DAKOTA</v>
      </c>
      <c r="Q39" s="7">
        <f>N39 - B39</f>
        <v>-307</v>
      </c>
      <c r="R39" s="12">
        <f>IF(B39, (N39-B39)/B39, 0)</f>
        <v>-5.1954645456083942E-2</v>
      </c>
    </row>
    <row r="40" spans="1:18">
      <c r="A40" s="11" t="s">
        <v>64</v>
      </c>
      <c r="B40" s="7">
        <v>22830</v>
      </c>
      <c r="C40" s="7">
        <v>22672</v>
      </c>
      <c r="D40" s="7">
        <v>22484</v>
      </c>
      <c r="E40" s="7">
        <v>22361</v>
      </c>
      <c r="F40" s="7">
        <v>22182</v>
      </c>
      <c r="G40" s="7">
        <v>22108</v>
      </c>
      <c r="H40" s="7">
        <v>22040</v>
      </c>
      <c r="I40" s="7">
        <v>22003</v>
      </c>
      <c r="J40" s="7">
        <v>21966</v>
      </c>
      <c r="K40" s="7">
        <v>21853</v>
      </c>
      <c r="L40" s="7">
        <v>21806</v>
      </c>
      <c r="M40" s="7">
        <v>21721</v>
      </c>
      <c r="N40" s="7">
        <v>21680</v>
      </c>
      <c r="P40" s="8" t="str">
        <f>A40</f>
        <v>OHIO</v>
      </c>
      <c r="Q40" s="9">
        <f>N40 - B40</f>
        <v>-1150</v>
      </c>
      <c r="R40" s="10">
        <f>IF(B40, (N40-B40)/B40, 0)</f>
        <v>-5.0372317126587823E-2</v>
      </c>
    </row>
    <row r="41" spans="1:18">
      <c r="A41" s="8" t="s">
        <v>65</v>
      </c>
      <c r="B41" s="9">
        <v>8753</v>
      </c>
      <c r="C41" s="9">
        <v>8689</v>
      </c>
      <c r="D41" s="9">
        <v>8621</v>
      </c>
      <c r="E41" s="9">
        <v>8589</v>
      </c>
      <c r="F41" s="9">
        <v>8556</v>
      </c>
      <c r="G41" s="9">
        <v>8520</v>
      </c>
      <c r="H41" s="9">
        <v>8469</v>
      </c>
      <c r="I41" s="9">
        <v>8416</v>
      </c>
      <c r="J41" s="9">
        <v>8321</v>
      </c>
      <c r="K41" s="9">
        <v>8252</v>
      </c>
      <c r="L41" s="9">
        <v>8207</v>
      </c>
      <c r="M41" s="9">
        <v>8175</v>
      </c>
      <c r="N41" s="9">
        <v>8128</v>
      </c>
      <c r="P41" s="11" t="str">
        <f>A41</f>
        <v>OKLAHOMA</v>
      </c>
      <c r="Q41" s="7">
        <f>N41 - B41</f>
        <v>-625</v>
      </c>
      <c r="R41" s="12">
        <f>IF(B41, (N41-B41)/B41, 0)</f>
        <v>-7.1404090026276706E-2</v>
      </c>
    </row>
    <row r="42" spans="1:18">
      <c r="A42" s="11" t="s">
        <v>66</v>
      </c>
      <c r="B42" s="7">
        <v>23275</v>
      </c>
      <c r="C42" s="7">
        <v>23144</v>
      </c>
      <c r="D42" s="7">
        <v>23025</v>
      </c>
      <c r="E42" s="7">
        <v>22928</v>
      </c>
      <c r="F42" s="7">
        <v>22935</v>
      </c>
      <c r="G42" s="7">
        <v>22887</v>
      </c>
      <c r="H42" s="7">
        <v>22836</v>
      </c>
      <c r="I42" s="7">
        <v>22774</v>
      </c>
      <c r="J42" s="7">
        <v>22693</v>
      </c>
      <c r="K42" s="7">
        <v>22566</v>
      </c>
      <c r="L42" s="7">
        <v>22488</v>
      </c>
      <c r="M42" s="7">
        <v>22437</v>
      </c>
      <c r="N42" s="7">
        <v>22352</v>
      </c>
      <c r="P42" s="8" t="str">
        <f>A42</f>
        <v>OREGON</v>
      </c>
      <c r="Q42" s="9">
        <f>N42 - B42</f>
        <v>-923</v>
      </c>
      <c r="R42" s="10">
        <f>IF(B42, (N42-B42)/B42, 0)</f>
        <v>-3.9656283566058E-2</v>
      </c>
    </row>
    <row r="43" spans="1:18">
      <c r="A43" s="8" t="s">
        <v>67</v>
      </c>
      <c r="B43" s="9">
        <v>43171</v>
      </c>
      <c r="C43" s="9">
        <v>42914</v>
      </c>
      <c r="D43" s="9">
        <v>42661</v>
      </c>
      <c r="E43" s="9">
        <v>42525</v>
      </c>
      <c r="F43" s="9">
        <v>42382</v>
      </c>
      <c r="G43" s="9">
        <v>42321</v>
      </c>
      <c r="H43" s="9">
        <v>42223</v>
      </c>
      <c r="I43" s="9">
        <v>42070</v>
      </c>
      <c r="J43" s="9">
        <v>41991</v>
      </c>
      <c r="K43" s="9">
        <v>41794</v>
      </c>
      <c r="L43" s="9">
        <v>41657</v>
      </c>
      <c r="M43" s="9">
        <v>41511</v>
      </c>
      <c r="N43" s="9">
        <v>41274</v>
      </c>
      <c r="P43" s="11" t="str">
        <f>A43</f>
        <v>PENNSYLVANIA</v>
      </c>
      <c r="Q43" s="7">
        <f>N43 - B43</f>
        <v>-1897</v>
      </c>
      <c r="R43" s="12">
        <f>IF(B43, (N43-B43)/B43, 0)</f>
        <v>-4.3941534826619721E-2</v>
      </c>
    </row>
    <row r="44" spans="1:18">
      <c r="A44" s="11" t="s">
        <v>68</v>
      </c>
      <c r="B44" s="7">
        <v>11026</v>
      </c>
      <c r="C44" s="7">
        <v>11363</v>
      </c>
      <c r="D44" s="7">
        <v>10737</v>
      </c>
      <c r="E44" s="7">
        <v>10765</v>
      </c>
      <c r="F44" s="7">
        <v>10830</v>
      </c>
      <c r="G44" s="7">
        <v>10846</v>
      </c>
      <c r="H44" s="7">
        <v>10946</v>
      </c>
      <c r="I44" s="7">
        <v>11004</v>
      </c>
      <c r="J44" s="7">
        <v>10929</v>
      </c>
      <c r="K44" s="7">
        <v>10965</v>
      </c>
      <c r="L44" s="7">
        <v>10921</v>
      </c>
      <c r="M44" s="7">
        <v>11008</v>
      </c>
      <c r="N44" s="7">
        <v>10855</v>
      </c>
      <c r="P44" s="8" t="str">
        <f>A44</f>
        <v>PUERTO RICO</v>
      </c>
      <c r="Q44" s="9">
        <f>N44 - B44</f>
        <v>-171</v>
      </c>
      <c r="R44" s="10">
        <f>IF(B44, (N44-B44)/B44, 0)</f>
        <v>-1.5508797387992018E-2</v>
      </c>
    </row>
    <row r="45" spans="1:18">
      <c r="A45" s="8" t="s">
        <v>69</v>
      </c>
      <c r="B45" s="9">
        <v>11568</v>
      </c>
      <c r="C45" s="9">
        <v>11507</v>
      </c>
      <c r="D45" s="9">
        <v>11470</v>
      </c>
      <c r="E45" s="9">
        <v>11478</v>
      </c>
      <c r="F45" s="9">
        <v>11462</v>
      </c>
      <c r="G45" s="9">
        <v>11435</v>
      </c>
      <c r="H45" s="9">
        <v>11464</v>
      </c>
      <c r="I45" s="9">
        <v>11460</v>
      </c>
      <c r="J45" s="9">
        <v>11431</v>
      </c>
      <c r="K45" s="9">
        <v>11401</v>
      </c>
      <c r="L45" s="9">
        <v>11373</v>
      </c>
      <c r="M45" s="9">
        <v>11334</v>
      </c>
      <c r="N45" s="9">
        <v>11329</v>
      </c>
      <c r="P45" s="11" t="str">
        <f>A45</f>
        <v>RHODE ISLAND</v>
      </c>
      <c r="Q45" s="7">
        <f>N45 - B45</f>
        <v>-239</v>
      </c>
      <c r="R45" s="12">
        <f>IF(B45, (N45-B45)/B45, 0)</f>
        <v>-2.0660442600276625E-2</v>
      </c>
    </row>
    <row r="46" spans="1:18">
      <c r="A46" s="11" t="s">
        <v>70</v>
      </c>
      <c r="B46" s="7">
        <v>195217</v>
      </c>
      <c r="C46" s="7">
        <v>194360</v>
      </c>
      <c r="D46" s="7">
        <v>193565</v>
      </c>
      <c r="E46" s="7">
        <v>193033</v>
      </c>
      <c r="F46" s="7">
        <v>192674</v>
      </c>
      <c r="G46" s="7">
        <v>192295</v>
      </c>
      <c r="H46" s="7">
        <v>191858</v>
      </c>
      <c r="I46" s="7">
        <v>191363</v>
      </c>
      <c r="J46" s="7">
        <v>190649</v>
      </c>
      <c r="K46" s="7">
        <v>189869</v>
      </c>
      <c r="L46" s="7">
        <v>189108</v>
      </c>
      <c r="M46" s="7">
        <v>188346</v>
      </c>
      <c r="N46" s="7">
        <v>187084</v>
      </c>
      <c r="P46" s="8" t="str">
        <f>A46</f>
        <v>SOUTH CAROLINA</v>
      </c>
      <c r="Q46" s="9">
        <f>N46 - B46</f>
        <v>-8133</v>
      </c>
      <c r="R46" s="10">
        <f>IF(B46, (N46-B46)/B46, 0)</f>
        <v>-4.1661330724270938E-2</v>
      </c>
    </row>
    <row r="47" spans="1:18">
      <c r="A47" s="8" t="s">
        <v>71</v>
      </c>
      <c r="B47" s="9">
        <v>2603</v>
      </c>
      <c r="C47" s="9">
        <v>2589</v>
      </c>
      <c r="D47" s="9">
        <v>2561</v>
      </c>
      <c r="E47" s="9">
        <v>2549</v>
      </c>
      <c r="F47" s="9">
        <v>2544</v>
      </c>
      <c r="G47" s="9">
        <v>2523</v>
      </c>
      <c r="H47" s="9">
        <v>2500</v>
      </c>
      <c r="I47" s="9">
        <v>2479</v>
      </c>
      <c r="J47" s="9">
        <v>2479</v>
      </c>
      <c r="K47" s="9">
        <v>2455</v>
      </c>
      <c r="L47" s="9">
        <v>2443</v>
      </c>
      <c r="M47" s="9">
        <v>2422</v>
      </c>
      <c r="N47" s="9">
        <v>2404</v>
      </c>
      <c r="P47" s="11" t="str">
        <f>A47</f>
        <v>SOUTH DAKOTA</v>
      </c>
      <c r="Q47" s="7">
        <f>N47 - B47</f>
        <v>-199</v>
      </c>
      <c r="R47" s="12">
        <f>IF(B47, (N47-B47)/B47, 0)</f>
        <v>-7.6450249711870921E-2</v>
      </c>
    </row>
    <row r="48" spans="1:18">
      <c r="A48" s="11" t="s">
        <v>72</v>
      </c>
      <c r="B48" s="7">
        <v>23474</v>
      </c>
      <c r="C48" s="7">
        <v>23393</v>
      </c>
      <c r="D48" s="7">
        <v>23197</v>
      </c>
      <c r="E48" s="7">
        <v>23134</v>
      </c>
      <c r="F48" s="7">
        <v>23320</v>
      </c>
      <c r="G48" s="7">
        <v>23258</v>
      </c>
      <c r="H48" s="7">
        <v>23174</v>
      </c>
      <c r="I48" s="7">
        <v>23097</v>
      </c>
      <c r="J48" s="7">
        <v>22881</v>
      </c>
      <c r="K48" s="7">
        <v>22747</v>
      </c>
      <c r="L48" s="7">
        <v>22639</v>
      </c>
      <c r="M48" s="7">
        <v>22524</v>
      </c>
      <c r="N48" s="7">
        <v>22260</v>
      </c>
      <c r="P48" s="8" t="str">
        <f>A48</f>
        <v>TENNESSEE</v>
      </c>
      <c r="Q48" s="9">
        <f>N48 - B48</f>
        <v>-1214</v>
      </c>
      <c r="R48" s="10">
        <f>IF(B48, (N48-B48)/B48, 0)</f>
        <v>-5.1716793047627163E-2</v>
      </c>
    </row>
    <row r="49" spans="1:18">
      <c r="A49" s="8" t="s">
        <v>73</v>
      </c>
      <c r="B49" s="9">
        <v>603939</v>
      </c>
      <c r="C49" s="9">
        <v>599426</v>
      </c>
      <c r="D49" s="9">
        <v>595997</v>
      </c>
      <c r="E49" s="9">
        <v>593725</v>
      </c>
      <c r="F49" s="9">
        <v>592055</v>
      </c>
      <c r="G49" s="9">
        <v>590012</v>
      </c>
      <c r="H49" s="9">
        <v>587778</v>
      </c>
      <c r="I49" s="9">
        <v>585246</v>
      </c>
      <c r="J49" s="9">
        <v>581298</v>
      </c>
      <c r="K49" s="9">
        <v>574100</v>
      </c>
      <c r="L49" s="9">
        <v>567009</v>
      </c>
      <c r="M49" s="9">
        <v>562166</v>
      </c>
      <c r="N49" s="9">
        <v>555569</v>
      </c>
      <c r="P49" s="11" t="str">
        <f>A49</f>
        <v>TEXAS</v>
      </c>
      <c r="Q49" s="7">
        <f>N49 - B49</f>
        <v>-48370</v>
      </c>
      <c r="R49" s="12">
        <f>IF(B49, (N49-B49)/B49, 0)</f>
        <v>-8.0090870104431083E-2</v>
      </c>
    </row>
    <row r="50" spans="1:18">
      <c r="A50" s="11" t="s">
        <v>74</v>
      </c>
      <c r="B50" s="7">
        <v>4269</v>
      </c>
      <c r="C50" s="7">
        <v>4253</v>
      </c>
      <c r="D50" s="7">
        <v>4241</v>
      </c>
      <c r="E50" s="7">
        <v>4247</v>
      </c>
      <c r="F50" s="7">
        <v>4248</v>
      </c>
      <c r="G50" s="7">
        <v>4252</v>
      </c>
      <c r="H50" s="7">
        <v>4229</v>
      </c>
      <c r="I50" s="7">
        <v>4158</v>
      </c>
      <c r="J50" s="7">
        <v>4117</v>
      </c>
      <c r="K50" s="7">
        <v>4081</v>
      </c>
      <c r="L50" s="7">
        <v>4087</v>
      </c>
      <c r="M50" s="7">
        <v>4129</v>
      </c>
      <c r="N50" s="7">
        <v>4222</v>
      </c>
      <c r="P50" s="8" t="str">
        <f>A50</f>
        <v>UTAH</v>
      </c>
      <c r="Q50" s="9">
        <f>N50 - B50</f>
        <v>-47</v>
      </c>
      <c r="R50" s="10">
        <f>IF(B50, (N50-B50)/B50, 0)</f>
        <v>-1.1009604122745374E-2</v>
      </c>
    </row>
    <row r="51" spans="1:18">
      <c r="A51" s="8" t="s">
        <v>75</v>
      </c>
      <c r="B51" s="9">
        <v>3987</v>
      </c>
      <c r="C51" s="9">
        <v>3982</v>
      </c>
      <c r="D51" s="9">
        <v>3961</v>
      </c>
      <c r="E51" s="9">
        <v>3940</v>
      </c>
      <c r="F51" s="9">
        <v>3924</v>
      </c>
      <c r="G51" s="9">
        <v>3924</v>
      </c>
      <c r="H51" s="9">
        <v>3918</v>
      </c>
      <c r="I51" s="9">
        <v>3896</v>
      </c>
      <c r="J51" s="9">
        <v>3894</v>
      </c>
      <c r="K51" s="9">
        <v>3885</v>
      </c>
      <c r="L51" s="9">
        <v>3881</v>
      </c>
      <c r="M51" s="9">
        <v>3897</v>
      </c>
      <c r="N51" s="9">
        <v>3764</v>
      </c>
      <c r="P51" s="11" t="str">
        <f>A51</f>
        <v>VERMONT</v>
      </c>
      <c r="Q51" s="7">
        <f>N51 - B51</f>
        <v>-223</v>
      </c>
      <c r="R51" s="12">
        <f>IF(B51, (N51-B51)/B51, 0)</f>
        <v>-5.5931778279408075E-2</v>
      </c>
    </row>
    <row r="52" spans="1:18">
      <c r="A52" s="11" t="s">
        <v>76</v>
      </c>
      <c r="B52" s="7">
        <v>1457</v>
      </c>
      <c r="C52" s="7">
        <v>1453</v>
      </c>
      <c r="D52" s="7">
        <v>1448</v>
      </c>
      <c r="E52" s="7">
        <v>1444</v>
      </c>
      <c r="F52" s="7">
        <v>1444</v>
      </c>
      <c r="G52" s="7">
        <v>1445</v>
      </c>
      <c r="H52" s="7">
        <v>1441</v>
      </c>
      <c r="I52" s="7">
        <v>1438</v>
      </c>
      <c r="J52" s="7">
        <v>1437</v>
      </c>
      <c r="K52" s="7">
        <v>1440</v>
      </c>
      <c r="L52" s="7">
        <v>1446</v>
      </c>
      <c r="M52" s="7">
        <v>1452</v>
      </c>
      <c r="N52" s="7">
        <v>1444</v>
      </c>
      <c r="P52" s="8" t="str">
        <f>A52</f>
        <v>VIRGIN ISLANDS</v>
      </c>
      <c r="Q52" s="9">
        <f>N52 - B52</f>
        <v>-13</v>
      </c>
      <c r="R52" s="10">
        <f>IF(B52, (N52-B52)/B52, 0)</f>
        <v>-8.9224433768016476E-3</v>
      </c>
    </row>
    <row r="53" spans="1:18">
      <c r="A53" s="8" t="s">
        <v>77</v>
      </c>
      <c r="B53" s="9">
        <v>91836</v>
      </c>
      <c r="C53" s="9">
        <v>91354</v>
      </c>
      <c r="D53" s="9">
        <v>90890</v>
      </c>
      <c r="E53" s="9">
        <v>90671</v>
      </c>
      <c r="F53" s="9">
        <v>90506</v>
      </c>
      <c r="G53" s="9">
        <v>90284</v>
      </c>
      <c r="H53" s="9">
        <v>90118</v>
      </c>
      <c r="I53" s="9">
        <v>89983</v>
      </c>
      <c r="J53" s="9">
        <v>89727</v>
      </c>
      <c r="K53" s="9">
        <v>89477</v>
      </c>
      <c r="L53" s="9">
        <v>89079</v>
      </c>
      <c r="M53" s="9">
        <v>88731</v>
      </c>
      <c r="N53" s="9">
        <v>87975</v>
      </c>
      <c r="P53" s="11" t="str">
        <f>A53</f>
        <v>VIRGINIA</v>
      </c>
      <c r="Q53" s="7">
        <f>N53 - B53</f>
        <v>-3861</v>
      </c>
      <c r="R53" s="12">
        <f>IF(B53, (N53-B53)/B53, 0)</f>
        <v>-4.2042336338690707E-2</v>
      </c>
    </row>
    <row r="54" spans="1:18">
      <c r="A54" s="11" t="s">
        <v>78</v>
      </c>
      <c r="B54" s="7">
        <v>29734</v>
      </c>
      <c r="C54" s="7">
        <v>29611</v>
      </c>
      <c r="D54" s="7">
        <v>29401</v>
      </c>
      <c r="E54" s="7">
        <v>29285</v>
      </c>
      <c r="F54" s="7">
        <v>29319</v>
      </c>
      <c r="G54" s="7">
        <v>29248</v>
      </c>
      <c r="H54" s="7">
        <v>29165</v>
      </c>
      <c r="I54" s="7">
        <v>29064</v>
      </c>
      <c r="J54" s="7">
        <v>29056</v>
      </c>
      <c r="K54" s="7">
        <v>29050</v>
      </c>
      <c r="L54" s="7">
        <v>29077</v>
      </c>
      <c r="M54" s="7">
        <v>29034</v>
      </c>
      <c r="N54" s="7">
        <v>28899</v>
      </c>
      <c r="P54" s="8" t="str">
        <f>A54</f>
        <v>WASHINGTON</v>
      </c>
      <c r="Q54" s="9">
        <f>N54 - B54</f>
        <v>-835</v>
      </c>
      <c r="R54" s="10">
        <f>IF(B54, (N54-B54)/B54, 0)</f>
        <v>-2.8082329992601063E-2</v>
      </c>
    </row>
    <row r="55" spans="1:18">
      <c r="A55" s="8" t="s">
        <v>79</v>
      </c>
      <c r="B55" s="9">
        <v>9366</v>
      </c>
      <c r="C55" s="9">
        <v>9328</v>
      </c>
      <c r="D55" s="9">
        <v>9271</v>
      </c>
      <c r="E55" s="9">
        <v>9199</v>
      </c>
      <c r="F55" s="9">
        <v>9299</v>
      </c>
      <c r="G55" s="9">
        <v>9238</v>
      </c>
      <c r="H55" s="9">
        <v>9179</v>
      </c>
      <c r="I55" s="9">
        <v>9140</v>
      </c>
      <c r="J55" s="9">
        <v>9078</v>
      </c>
      <c r="K55" s="9">
        <v>9089</v>
      </c>
      <c r="L55" s="9">
        <v>9025</v>
      </c>
      <c r="M55" s="9">
        <v>8964</v>
      </c>
      <c r="N55" s="9">
        <v>8893</v>
      </c>
      <c r="P55" s="11" t="str">
        <f>A55</f>
        <v>WEST VIRGINIA</v>
      </c>
      <c r="Q55" s="7">
        <f>N55 - B55</f>
        <v>-473</v>
      </c>
      <c r="R55" s="12">
        <f>IF(B55, (N55-B55)/B55, 0)</f>
        <v>-5.050181507580611E-2</v>
      </c>
    </row>
    <row r="56" spans="1:18">
      <c r="A56" s="11" t="s">
        <v>80</v>
      </c>
      <c r="B56" s="7">
        <v>10680</v>
      </c>
      <c r="C56" s="7">
        <v>10690</v>
      </c>
      <c r="D56" s="7">
        <v>10774</v>
      </c>
      <c r="E56" s="7">
        <v>10799</v>
      </c>
      <c r="F56" s="7">
        <v>10655</v>
      </c>
      <c r="G56" s="7">
        <v>10657</v>
      </c>
      <c r="H56" s="7">
        <v>10652</v>
      </c>
      <c r="I56" s="7">
        <v>10674</v>
      </c>
      <c r="J56" s="7">
        <v>10776</v>
      </c>
      <c r="K56" s="7">
        <v>10809</v>
      </c>
      <c r="L56" s="7">
        <v>10832</v>
      </c>
      <c r="M56" s="7">
        <v>10865</v>
      </c>
      <c r="N56" s="7">
        <v>10804</v>
      </c>
      <c r="P56" s="8" t="str">
        <f>A56</f>
        <v>WISCONSIN</v>
      </c>
      <c r="Q56" s="9">
        <f>N56 - B56</f>
        <v>124</v>
      </c>
      <c r="R56" s="10">
        <f>IF(B56, (N56-B56)/B56, 0)</f>
        <v>1.1610486891385767E-2</v>
      </c>
    </row>
    <row r="57" spans="1:18">
      <c r="A57" s="8" t="s">
        <v>81</v>
      </c>
      <c r="B57" s="9">
        <v>1637</v>
      </c>
      <c r="C57" s="9">
        <v>1630</v>
      </c>
      <c r="D57" s="9">
        <v>1625</v>
      </c>
      <c r="E57" s="9">
        <v>1619</v>
      </c>
      <c r="F57" s="9">
        <v>1608</v>
      </c>
      <c r="G57" s="9">
        <v>1608</v>
      </c>
      <c r="H57" s="9">
        <v>1603</v>
      </c>
      <c r="I57" s="9">
        <v>1600</v>
      </c>
      <c r="J57" s="9">
        <v>1578</v>
      </c>
      <c r="K57" s="9">
        <v>1570</v>
      </c>
      <c r="L57" s="9">
        <v>1562</v>
      </c>
      <c r="M57" s="9">
        <v>1557</v>
      </c>
      <c r="N57" s="9">
        <v>1546</v>
      </c>
      <c r="P57" s="8" t="str">
        <f>A57</f>
        <v>WYOMING</v>
      </c>
      <c r="Q57" s="9">
        <f>N57 - B57</f>
        <v>-91</v>
      </c>
      <c r="R57" s="10">
        <f>IF(B57, (N57-B57)/B57, 0)</f>
        <v>-5.5589492974954184E-2</v>
      </c>
    </row>
  </sheetData>
  <autoFilter ref="A1:Q55"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heetViews>
  <sheetFormatPr defaultRowHeight="15"/>
  <cols>
    <col min="1" max="1" width="19" bestFit="1" customWidth="1"/>
    <col min="2" max="3" width="60.7109375" customWidth="1"/>
  </cols>
  <sheetData>
    <row r="1" spans="1:2">
      <c r="A1" s="4" t="s">
        <v>82</v>
      </c>
      <c r="B1" s="4" t="s">
        <v>83</v>
      </c>
    </row>
    <row r="2" spans="1:2">
      <c r="A2" s="13" t="s">
        <v>84</v>
      </c>
      <c r="B2" s="13" t="s">
        <v>85</v>
      </c>
    </row>
    <row r="3" spans="1:2">
      <c r="A3" s="14" t="s">
        <v>86</v>
      </c>
      <c r="B3" s="14" t="s">
        <v>87</v>
      </c>
    </row>
    <row r="4" spans="1:2">
      <c r="A4" s="13" t="s">
        <v>88</v>
      </c>
      <c r="B4" s="13" t="s">
        <v>89</v>
      </c>
    </row>
    <row r="5" spans="1:2">
      <c r="A5" s="14" t="s">
        <v>90</v>
      </c>
      <c r="B5" s="14" t="s">
        <v>91</v>
      </c>
    </row>
    <row r="6" spans="1:2">
      <c r="A6" s="13" t="s">
        <v>92</v>
      </c>
      <c r="B6" s="13" t="s">
        <v>93</v>
      </c>
    </row>
    <row r="7" spans="1:2">
      <c r="A7" s="14" t="s">
        <v>94</v>
      </c>
      <c r="B7" s="14" t="s">
        <v>95</v>
      </c>
    </row>
    <row r="8" spans="1:2">
      <c r="A8" s="13" t="s">
        <v>96</v>
      </c>
      <c r="B8" s="13" t="s">
        <v>97</v>
      </c>
    </row>
    <row r="9" spans="1:2">
      <c r="A9" s="14" t="s">
        <v>98</v>
      </c>
      <c r="B9" s="14"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c r="A1" s="15"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5"/>
  <sheetData>
    <row r="1" spans="1:1">
      <c r="A1" s="16" t="s">
        <v>7</v>
      </c>
    </row>
    <row r="2" spans="1:1">
      <c r="A2" t="s">
        <v>8</v>
      </c>
    </row>
    <row r="3" spans="1:1">
      <c r="A3" t="s">
        <v>9</v>
      </c>
    </row>
    <row r="4" spans="1:1">
      <c r="A4" t="s">
        <v>101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C22A77-8311-4F04-875C-B16F93FF44F7}"/>
</file>

<file path=customXml/itemProps2.xml><?xml version="1.0" encoding="utf-8"?>
<ds:datastoreItem xmlns:ds="http://schemas.openxmlformats.org/officeDocument/2006/customXml" ds:itemID="{FFB11DF2-1180-4188-9D39-26FACA314B12}"/>
</file>

<file path=customXml/itemProps3.xml><?xml version="1.0" encoding="utf-8"?>
<ds:datastoreItem xmlns:ds="http://schemas.openxmlformats.org/officeDocument/2006/customXml" ds:itemID="{C961799E-7C58-40AF-BD5D-B0A473BA5B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2026-10-03T00:54:29Z</dcterms:created>
  <dcterms:modified xsi:type="dcterms:W3CDTF">2026-10-06T11:15:58Z</dcterms:modified>
  <cp:category/>
  <cp:contentStatus/>
</cp:coreProperties>
</file>